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CALCUL PLS" sheetId="1" r:id="rId1"/>
    <sheet name="SURF LOGEMENTS" sheetId="2" r:id="rId2"/>
    <sheet name="surfaces" sheetId="3" r:id="rId3"/>
  </sheets>
  <definedNames>
    <definedName name="_xlnm.Print_Area" localSheetId="0">'CALCUL PLS'!$A$1:$C$66</definedName>
  </definedNames>
  <calcPr fullCalcOnLoad="1"/>
</workbook>
</file>

<file path=xl/sharedStrings.xml><?xml version="1.0" encoding="utf-8"?>
<sst xmlns="http://schemas.openxmlformats.org/spreadsheetml/2006/main" count="137" uniqueCount="74">
  <si>
    <t>DDT Haute Savoie</t>
  </si>
  <si>
    <t>Service habitat construction</t>
  </si>
  <si>
    <t>Pôle amélioration et financement de l'habitat</t>
  </si>
  <si>
    <r>
      <t xml:space="preserve">LOGEMENTS FINANCES EN </t>
    </r>
    <r>
      <rPr>
        <b/>
        <sz val="12"/>
        <color indexed="8"/>
        <rFont val="Arial"/>
        <family val="2"/>
      </rPr>
      <t>PLS</t>
    </r>
    <r>
      <rPr>
        <sz val="12"/>
        <color indexed="8"/>
        <rFont val="Arial"/>
        <family val="2"/>
      </rPr>
      <t xml:space="preserve">  </t>
    </r>
  </si>
  <si>
    <t>FICHE DE CALCUL</t>
  </si>
  <si>
    <t>Zone III - COLLECTIF NEUF</t>
  </si>
  <si>
    <t>PLS</t>
  </si>
  <si>
    <t xml:space="preserve">     Date  :</t>
  </si>
  <si>
    <t>IDENTIFICATION DE L'OPERATION</t>
  </si>
  <si>
    <t xml:space="preserve"> </t>
  </si>
  <si>
    <t>Loyer</t>
  </si>
  <si>
    <t>Opération</t>
  </si>
  <si>
    <t>Commune</t>
  </si>
  <si>
    <t>Zone</t>
  </si>
  <si>
    <t>zone De Robien</t>
  </si>
  <si>
    <t>Bassin de vie</t>
  </si>
  <si>
    <t>A</t>
  </si>
  <si>
    <t>Organisme</t>
  </si>
  <si>
    <t>Nombre de logts PLS</t>
  </si>
  <si>
    <t>Nombre de garages en sous sol</t>
  </si>
  <si>
    <t>Nombre de garages en superstructure</t>
  </si>
  <si>
    <t>Nature ( neuf = 9 ou acq. am.= 1)</t>
  </si>
  <si>
    <t xml:space="preserve">Financement   </t>
  </si>
  <si>
    <t xml:space="preserve">Nombre Logement Collectif   </t>
  </si>
  <si>
    <t xml:space="preserve">Nombre Logement Individuel </t>
  </si>
  <si>
    <t>Date dépot dossier</t>
  </si>
  <si>
    <t>Surface habitable  PLS Collectif</t>
  </si>
  <si>
    <t>Surfaces annexes PLS Collectif</t>
  </si>
  <si>
    <t xml:space="preserve">         SURFACE UTILE COLLECTIF</t>
  </si>
  <si>
    <t>Surface habitable  PLS Individuel</t>
  </si>
  <si>
    <t>Surface annexes  PLS Individuel</t>
  </si>
  <si>
    <t xml:space="preserve">         SURFACE UTILE INDIVIDUEL    </t>
  </si>
  <si>
    <t>Coefficient de structure Csu Collectif</t>
  </si>
  <si>
    <t>Coefficient de structure CS Hab Collectif</t>
  </si>
  <si>
    <t>Surface habitable PLS TOTALE</t>
  </si>
  <si>
    <t>Surface annexes  PLS TOTALE</t>
  </si>
  <si>
    <r>
      <t xml:space="preserve">          </t>
    </r>
    <r>
      <rPr>
        <b/>
        <sz val="10"/>
        <color indexed="8"/>
        <rFont val="Arial"/>
        <family val="2"/>
      </rPr>
      <t>SURFACE UTILE TOTALE</t>
    </r>
  </si>
  <si>
    <r>
      <t xml:space="preserve">          </t>
    </r>
    <r>
      <rPr>
        <b/>
        <sz val="12"/>
        <color indexed="8"/>
        <rFont val="Arial"/>
        <family val="2"/>
      </rPr>
      <t xml:space="preserve">III - </t>
    </r>
    <r>
      <rPr>
        <b/>
        <u val="single"/>
        <sz val="12"/>
        <color indexed="8"/>
        <rFont val="Arial"/>
        <family val="2"/>
      </rPr>
      <t>MONTANT DU LOYER</t>
    </r>
  </si>
  <si>
    <t>Loyer maxi de zone LMZONE PLS</t>
  </si>
  <si>
    <t>Plafond base loyer (CS*LMZONE) COLLECTIF</t>
  </si>
  <si>
    <t>Loyer sur base de la Shab (CshabxLmzonex1,25xShab)/SU</t>
  </si>
  <si>
    <t>FINANCEMENT  PLS</t>
  </si>
  <si>
    <t>Logements collectifs</t>
  </si>
  <si>
    <t>Type</t>
  </si>
  <si>
    <t>Nb de log.</t>
  </si>
  <si>
    <t>S habitable</t>
  </si>
  <si>
    <t>S annexes</t>
  </si>
  <si>
    <t>S utiles</t>
  </si>
  <si>
    <t>T1</t>
  </si>
  <si>
    <t>T2</t>
  </si>
  <si>
    <t>T3</t>
  </si>
  <si>
    <t>T4</t>
  </si>
  <si>
    <t>T5</t>
  </si>
  <si>
    <t>T6</t>
  </si>
  <si>
    <t>Total</t>
  </si>
  <si>
    <t>Coefficient de structure 1 :</t>
  </si>
  <si>
    <t>Logement individuels</t>
  </si>
  <si>
    <t>Coefficient de structure 2 :</t>
  </si>
  <si>
    <t>LOYER</t>
  </si>
  <si>
    <t>GARAGES SS</t>
  </si>
  <si>
    <t>GARAGES SUPER STRUCTURE</t>
  </si>
  <si>
    <t>PARKINGS</t>
  </si>
  <si>
    <t>JARDINS</t>
  </si>
  <si>
    <t>TERRASSES</t>
  </si>
  <si>
    <t>Prendre loyer le + bas</t>
  </si>
  <si>
    <t>OPERATION :</t>
  </si>
  <si>
    <t>Numéros apt</t>
  </si>
  <si>
    <t>Nbre logt</t>
  </si>
  <si>
    <t>SHAB</t>
  </si>
  <si>
    <t>Balcons/terrasses</t>
  </si>
  <si>
    <t>Autres annexes</t>
  </si>
  <si>
    <t>Surface UTILE</t>
  </si>
  <si>
    <t>TOTAUX</t>
  </si>
  <si>
    <t>LOGEMENTS PLS COLLECTIFS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</si>
</sst>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 mmmm\ yyyy"/>
    <numFmt numFmtId="165" formatCode="#,##0.00000"/>
    <numFmt numFmtId="166" formatCode="#,##0.0000"/>
    <numFmt numFmtId="167" formatCode="#,##0.00&quot; m²&quot;"/>
    <numFmt numFmtId="168" formatCode="0.0000"/>
  </numFmts>
  <fonts count="64">
    <font>
      <sz val="10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0"/>
      <color indexed="8"/>
      <name val="Arial"/>
      <family val="2"/>
    </font>
    <font>
      <u val="single"/>
      <sz val="12"/>
      <color indexed="8"/>
      <name val="Arial"/>
      <family val="2"/>
    </font>
    <font>
      <u val="single"/>
      <sz val="10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0"/>
      <color indexed="8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25"/>
      <name val="Arial"/>
      <family val="2"/>
    </font>
    <font>
      <b/>
      <sz val="10"/>
      <color indexed="25"/>
      <name val="Arial"/>
      <family val="2"/>
    </font>
    <font>
      <b/>
      <sz val="10"/>
      <color indexed="53"/>
      <name val="Arial"/>
      <family val="2"/>
    </font>
    <font>
      <sz val="10"/>
      <color indexed="8"/>
      <name val="Arial Unicode MS"/>
      <family val="2"/>
    </font>
    <font>
      <b/>
      <sz val="12"/>
      <color indexed="8"/>
      <name val="Arial Unicode MS"/>
      <family val="2"/>
    </font>
    <font>
      <sz val="9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53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b/>
      <sz val="14"/>
      <color rgb="FF7030A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0" fontId="51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0" fontId="7" fillId="0" borderId="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right"/>
      <protection/>
    </xf>
    <xf numFmtId="164" fontId="2" fillId="0" borderId="0" xfId="0" applyNumberFormat="1" applyFont="1" applyAlignment="1" applyProtection="1">
      <alignment horizontal="left"/>
      <protection/>
    </xf>
    <xf numFmtId="0" fontId="2" fillId="0" borderId="10" xfId="0" applyFont="1" applyBorder="1" applyAlignment="1">
      <alignment/>
    </xf>
    <xf numFmtId="0" fontId="5" fillId="0" borderId="0" xfId="0" applyFont="1" applyAlignment="1" applyProtection="1">
      <alignment/>
      <protection/>
    </xf>
    <xf numFmtId="0" fontId="9" fillId="0" borderId="11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 horizontal="center"/>
      <protection locked="0"/>
    </xf>
    <xf numFmtId="0" fontId="11" fillId="0" borderId="13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15" fontId="2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Alignment="1">
      <alignment/>
    </xf>
    <xf numFmtId="4" fontId="2" fillId="0" borderId="13" xfId="0" applyNumberFormat="1" applyFont="1" applyBorder="1" applyAlignment="1" applyProtection="1">
      <alignment horizontal="center"/>
      <protection locked="0"/>
    </xf>
    <xf numFmtId="4" fontId="2" fillId="0" borderId="13" xfId="0" applyNumberFormat="1" applyFont="1" applyBorder="1" applyAlignment="1" applyProtection="1">
      <alignment horizontal="center"/>
      <protection/>
    </xf>
    <xf numFmtId="0" fontId="12" fillId="0" borderId="1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 locked="0"/>
    </xf>
    <xf numFmtId="0" fontId="13" fillId="0" borderId="13" xfId="0" applyFont="1" applyBorder="1" applyAlignment="1" applyProtection="1">
      <alignment/>
      <protection/>
    </xf>
    <xf numFmtId="4" fontId="13" fillId="0" borderId="13" xfId="0" applyNumberFormat="1" applyFont="1" applyBorder="1" applyAlignment="1" applyProtection="1">
      <alignment horizontal="center"/>
      <protection/>
    </xf>
    <xf numFmtId="165" fontId="2" fillId="0" borderId="0" xfId="0" applyNumberFormat="1" applyFont="1" applyAlignment="1" applyProtection="1">
      <alignment/>
      <protection locked="0"/>
    </xf>
    <xf numFmtId="166" fontId="13" fillId="0" borderId="13" xfId="0" applyNumberFormat="1" applyFont="1" applyBorder="1" applyAlignment="1" applyProtection="1">
      <alignment horizontal="center"/>
      <protection/>
    </xf>
    <xf numFmtId="0" fontId="0" fillId="0" borderId="13" xfId="0" applyBorder="1" applyAlignment="1">
      <alignment horizontal="center"/>
    </xf>
    <xf numFmtId="0" fontId="14" fillId="0" borderId="13" xfId="0" applyFont="1" applyBorder="1" applyAlignment="1" applyProtection="1">
      <alignment/>
      <protection/>
    </xf>
    <xf numFmtId="4" fontId="14" fillId="0" borderId="13" xfId="0" applyNumberFormat="1" applyFont="1" applyBorder="1" applyAlignment="1" applyProtection="1">
      <alignment horizontal="center"/>
      <protection/>
    </xf>
    <xf numFmtId="0" fontId="15" fillId="0" borderId="13" xfId="0" applyFont="1" applyBorder="1" applyAlignment="1" applyProtection="1">
      <alignment/>
      <protection/>
    </xf>
    <xf numFmtId="4" fontId="14" fillId="0" borderId="13" xfId="0" applyNumberFormat="1" applyFont="1" applyBorder="1" applyAlignment="1" applyProtection="1">
      <alignment horizontal="center"/>
      <protection locked="0"/>
    </xf>
    <xf numFmtId="166" fontId="15" fillId="0" borderId="13" xfId="0" applyNumberFormat="1" applyFont="1" applyBorder="1" applyAlignment="1" applyProtection="1">
      <alignment horizontal="center"/>
      <protection/>
    </xf>
    <xf numFmtId="166" fontId="2" fillId="0" borderId="13" xfId="0" applyNumberFormat="1" applyFont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2" fillId="0" borderId="13" xfId="0" applyFont="1" applyBorder="1" applyAlignment="1">
      <alignment/>
    </xf>
    <xf numFmtId="166" fontId="2" fillId="0" borderId="13" xfId="0" applyNumberFormat="1" applyFont="1" applyFill="1" applyBorder="1" applyAlignment="1" applyProtection="1">
      <alignment horizontal="center"/>
      <protection/>
    </xf>
    <xf numFmtId="0" fontId="2" fillId="0" borderId="13" xfId="0" applyFont="1" applyBorder="1" applyAlignment="1">
      <alignment horizontal="center"/>
    </xf>
    <xf numFmtId="0" fontId="16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17" fillId="0" borderId="13" xfId="0" applyFont="1" applyBorder="1" applyAlignment="1">
      <alignment/>
    </xf>
    <xf numFmtId="0" fontId="9" fillId="0" borderId="13" xfId="0" applyFont="1" applyBorder="1" applyAlignment="1">
      <alignment/>
    </xf>
    <xf numFmtId="0" fontId="2" fillId="0" borderId="14" xfId="0" applyFont="1" applyBorder="1" applyAlignment="1" applyProtection="1">
      <alignment/>
      <protection/>
    </xf>
    <xf numFmtId="4" fontId="2" fillId="0" borderId="14" xfId="0" applyNumberFormat="1" applyFont="1" applyBorder="1" applyAlignment="1" applyProtection="1">
      <alignment/>
      <protection locked="0"/>
    </xf>
    <xf numFmtId="0" fontId="18" fillId="0" borderId="0" xfId="0" applyFont="1" applyBorder="1" applyAlignment="1" applyProtection="1">
      <alignment/>
      <protection/>
    </xf>
    <xf numFmtId="4" fontId="2" fillId="0" borderId="0" xfId="0" applyNumberFormat="1" applyFont="1" applyAlignment="1" applyProtection="1">
      <alignment/>
      <protection locked="0"/>
    </xf>
    <xf numFmtId="4" fontId="9" fillId="34" borderId="13" xfId="0" applyNumberFormat="1" applyFont="1" applyFill="1" applyBorder="1" applyAlignment="1" applyProtection="1">
      <alignment horizontal="center"/>
      <protection/>
    </xf>
    <xf numFmtId="4" fontId="9" fillId="0" borderId="13" xfId="0" applyNumberFormat="1" applyFont="1" applyBorder="1" applyAlignment="1" applyProtection="1">
      <alignment horizontal="center"/>
      <protection/>
    </xf>
    <xf numFmtId="0" fontId="2" fillId="34" borderId="13" xfId="0" applyFont="1" applyFill="1" applyBorder="1" applyAlignment="1" applyProtection="1">
      <alignment horizontal="center"/>
      <protection locked="0"/>
    </xf>
    <xf numFmtId="2" fontId="19" fillId="35" borderId="13" xfId="0" applyNumberFormat="1" applyFont="1" applyFill="1" applyBorder="1" applyAlignment="1" applyProtection="1">
      <alignment/>
      <protection locked="0"/>
    </xf>
    <xf numFmtId="0" fontId="20" fillId="0" borderId="13" xfId="0" applyFont="1" applyBorder="1" applyAlignment="1" applyProtection="1">
      <alignment/>
      <protection/>
    </xf>
    <xf numFmtId="4" fontId="2" fillId="34" borderId="13" xfId="0" applyNumberFormat="1" applyFont="1" applyFill="1" applyBorder="1" applyAlignment="1" applyProtection="1">
      <alignment horizontal="center"/>
      <protection/>
    </xf>
    <xf numFmtId="0" fontId="21" fillId="0" borderId="13" xfId="0" applyFont="1" applyBorder="1" applyAlignment="1" applyProtection="1">
      <alignment/>
      <protection/>
    </xf>
    <xf numFmtId="4" fontId="21" fillId="34" borderId="13" xfId="0" applyNumberFormat="1" applyFont="1" applyFill="1" applyBorder="1" applyAlignment="1" applyProtection="1">
      <alignment horizontal="center"/>
      <protection/>
    </xf>
    <xf numFmtId="4" fontId="21" fillId="0" borderId="13" xfId="0" applyNumberFormat="1" applyFont="1" applyBorder="1" applyAlignment="1" applyProtection="1">
      <alignment/>
      <protection/>
    </xf>
    <xf numFmtId="4" fontId="2" fillId="34" borderId="13" xfId="0" applyNumberFormat="1" applyFont="1" applyFill="1" applyBorder="1" applyAlignment="1" applyProtection="1">
      <alignment/>
      <protection locked="0"/>
    </xf>
    <xf numFmtId="4" fontId="15" fillId="0" borderId="13" xfId="0" applyNumberFormat="1" applyFont="1" applyBorder="1" applyAlignment="1" applyProtection="1">
      <alignment/>
      <protection locked="0"/>
    </xf>
    <xf numFmtId="4" fontId="9" fillId="0" borderId="0" xfId="0" applyNumberFormat="1" applyFont="1" applyBorder="1" applyAlignment="1" applyProtection="1">
      <alignment/>
      <protection/>
    </xf>
    <xf numFmtId="0" fontId="0" fillId="34" borderId="0" xfId="0" applyFont="1" applyFill="1" applyBorder="1" applyAlignment="1">
      <alignment horizontal="center"/>
    </xf>
    <xf numFmtId="0" fontId="22" fillId="0" borderId="0" xfId="0" applyFont="1" applyAlignment="1">
      <alignment/>
    </xf>
    <xf numFmtId="0" fontId="0" fillId="33" borderId="13" xfId="50" applyFont="1" applyFill="1" applyBorder="1" applyAlignment="1" applyProtection="1">
      <alignment horizontal="center"/>
      <protection locked="0"/>
    </xf>
    <xf numFmtId="0" fontId="12" fillId="33" borderId="13" xfId="50" applyFont="1" applyFill="1" applyBorder="1" applyAlignment="1" applyProtection="1">
      <alignment horizontal="center"/>
      <protection locked="0"/>
    </xf>
    <xf numFmtId="167" fontId="12" fillId="33" borderId="13" xfId="50" applyNumberFormat="1" applyFont="1" applyFill="1" applyBorder="1" applyAlignment="1" applyProtection="1">
      <alignment horizontal="center"/>
      <protection locked="0"/>
    </xf>
    <xf numFmtId="167" fontId="0" fillId="33" borderId="13" xfId="50" applyNumberFormat="1" applyFont="1" applyFill="1" applyBorder="1" applyAlignment="1" applyProtection="1">
      <alignment horizontal="center"/>
      <protection/>
    </xf>
    <xf numFmtId="0" fontId="0" fillId="33" borderId="15" xfId="50" applyFont="1" applyFill="1" applyBorder="1" applyAlignment="1" applyProtection="1">
      <alignment horizontal="center"/>
      <protection locked="0"/>
    </xf>
    <xf numFmtId="0" fontId="0" fillId="33" borderId="16" xfId="50" applyFont="1" applyFill="1" applyBorder="1" applyAlignment="1" applyProtection="1">
      <alignment horizontal="center"/>
      <protection/>
    </xf>
    <xf numFmtId="167" fontId="0" fillId="33" borderId="15" xfId="5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 horizontal="right"/>
    </xf>
    <xf numFmtId="168" fontId="0" fillId="36" borderId="0" xfId="0" applyNumberFormat="1" applyFill="1" applyAlignment="1">
      <alignment horizontal="center"/>
    </xf>
    <xf numFmtId="0" fontId="22" fillId="34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2" fillId="0" borderId="13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7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2" fillId="0" borderId="17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33" borderId="13" xfId="50" applyFont="1" applyFill="1" applyBorder="1" applyAlignment="1" applyProtection="1">
      <alignment horizontal="center"/>
      <protection locked="0"/>
    </xf>
    <xf numFmtId="167" fontId="0" fillId="33" borderId="13" xfId="50" applyNumberFormat="1" applyFont="1" applyFill="1" applyBorder="1" applyAlignment="1" applyProtection="1">
      <alignment horizontal="center"/>
      <protection/>
    </xf>
    <xf numFmtId="4" fontId="24" fillId="0" borderId="13" xfId="0" applyNumberFormat="1" applyFont="1" applyBorder="1" applyAlignment="1" applyProtection="1">
      <alignment/>
      <protection/>
    </xf>
    <xf numFmtId="0" fontId="62" fillId="0" borderId="0" xfId="0" applyFont="1" applyAlignment="1">
      <alignment/>
    </xf>
    <xf numFmtId="0" fontId="2" fillId="0" borderId="0" xfId="0" applyFont="1" applyBorder="1" applyAlignment="1" applyProtection="1">
      <alignment/>
      <protection locked="0"/>
    </xf>
    <xf numFmtId="0" fontId="25" fillId="0" borderId="18" xfId="0" applyFont="1" applyBorder="1" applyAlignment="1">
      <alignment horizontal="center"/>
    </xf>
    <xf numFmtId="0" fontId="22" fillId="0" borderId="19" xfId="0" applyFont="1" applyBorder="1" applyAlignment="1">
      <alignment/>
    </xf>
    <xf numFmtId="0" fontId="22" fillId="0" borderId="19" xfId="0" applyFont="1" applyBorder="1" applyAlignment="1">
      <alignment horizontal="center"/>
    </xf>
    <xf numFmtId="0" fontId="22" fillId="0" borderId="20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26" fillId="0" borderId="0" xfId="0" applyFont="1" applyAlignment="1">
      <alignment/>
    </xf>
    <xf numFmtId="0" fontId="26" fillId="0" borderId="21" xfId="0" applyFont="1" applyBorder="1" applyAlignment="1">
      <alignment/>
    </xf>
    <xf numFmtId="0" fontId="0" fillId="37" borderId="21" xfId="0" applyFill="1" applyBorder="1" applyAlignment="1">
      <alignment/>
    </xf>
    <xf numFmtId="0" fontId="3" fillId="38" borderId="15" xfId="0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>
      <alignment horizontal="center"/>
    </xf>
    <xf numFmtId="0" fontId="0" fillId="39" borderId="13" xfId="0" applyFont="1" applyFill="1" applyBorder="1" applyAlignment="1" applyProtection="1">
      <alignment horizontal="center"/>
      <protection locked="0"/>
    </xf>
    <xf numFmtId="0" fontId="2" fillId="39" borderId="13" xfId="0" applyFont="1" applyFill="1" applyBorder="1" applyAlignment="1" applyProtection="1">
      <alignment horizontal="center"/>
      <protection locked="0"/>
    </xf>
    <xf numFmtId="1" fontId="9" fillId="0" borderId="13" xfId="0" applyNumberFormat="1" applyFont="1" applyBorder="1" applyAlignment="1" applyProtection="1">
      <alignment horizontal="center"/>
      <protection locked="0"/>
    </xf>
    <xf numFmtId="0" fontId="2" fillId="0" borderId="13" xfId="0" applyNumberFormat="1" applyFont="1" applyBorder="1" applyAlignment="1" applyProtection="1">
      <alignment horizontal="center"/>
      <protection locked="0"/>
    </xf>
    <xf numFmtId="0" fontId="10" fillId="0" borderId="13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15" fontId="2" fillId="0" borderId="13" xfId="0" applyNumberFormat="1" applyFont="1" applyBorder="1" applyAlignment="1" applyProtection="1">
      <alignment horizontal="center"/>
      <protection locked="0"/>
    </xf>
    <xf numFmtId="4" fontId="12" fillId="0" borderId="13" xfId="0" applyNumberFormat="1" applyFont="1" applyBorder="1" applyAlignment="1" applyProtection="1">
      <alignment horizontal="center"/>
      <protection locked="0"/>
    </xf>
    <xf numFmtId="4" fontId="13" fillId="0" borderId="13" xfId="0" applyNumberFormat="1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 locked="0"/>
    </xf>
    <xf numFmtId="166" fontId="16" fillId="0" borderId="13" xfId="0" applyNumberFormat="1" applyFont="1" applyBorder="1" applyAlignment="1" applyProtection="1">
      <alignment horizontal="center"/>
      <protection/>
    </xf>
    <xf numFmtId="2" fontId="2" fillId="0" borderId="13" xfId="0" applyNumberFormat="1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2" fontId="14" fillId="0" borderId="13" xfId="0" applyNumberFormat="1" applyFont="1" applyBorder="1" applyAlignment="1" applyProtection="1">
      <alignment horizontal="center"/>
      <protection/>
    </xf>
    <xf numFmtId="4" fontId="14" fillId="0" borderId="13" xfId="0" applyNumberFormat="1" applyFont="1" applyBorder="1" applyAlignment="1" applyProtection="1">
      <alignment horizontal="center"/>
      <protection/>
    </xf>
    <xf numFmtId="2" fontId="15" fillId="0" borderId="13" xfId="0" applyNumberFormat="1" applyFont="1" applyBorder="1" applyAlignment="1" applyProtection="1">
      <alignment horizontal="center"/>
      <protection locked="0"/>
    </xf>
    <xf numFmtId="0" fontId="63" fillId="0" borderId="0" xfId="0" applyFont="1" applyAlignment="1">
      <alignment horizontal="center"/>
    </xf>
    <xf numFmtId="0" fontId="25" fillId="0" borderId="18" xfId="0" applyFont="1" applyBorder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ASSIETE.XL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25">
      <selection activeCell="C65" sqref="C65"/>
    </sheetView>
  </sheetViews>
  <sheetFormatPr defaultColWidth="11.28125" defaultRowHeight="12.75"/>
  <cols>
    <col min="1" max="1" width="60.8515625" style="1" customWidth="1"/>
    <col min="2" max="2" width="23.140625" style="1" customWidth="1"/>
    <col min="3" max="3" width="22.7109375" style="1" customWidth="1"/>
    <col min="4" max="4" width="16.28125" style="1" customWidth="1"/>
    <col min="5" max="5" width="11.8515625" style="1" customWidth="1"/>
    <col min="6" max="16384" width="11.28125" style="1" customWidth="1"/>
  </cols>
  <sheetData>
    <row r="1" s="3" customFormat="1" ht="12.75">
      <c r="A1" s="2" t="s">
        <v>0</v>
      </c>
    </row>
    <row r="2" s="3" customFormat="1" ht="12.75">
      <c r="A2" s="2" t="s">
        <v>1</v>
      </c>
    </row>
    <row r="3" s="3" customFormat="1" ht="12.75">
      <c r="A3" s="2" t="s">
        <v>2</v>
      </c>
    </row>
    <row r="4" s="3" customFormat="1" ht="12.75">
      <c r="A4" s="2"/>
    </row>
    <row r="5" spans="1:4" s="3" customFormat="1" ht="15.75">
      <c r="A5" s="100" t="s">
        <v>3</v>
      </c>
      <c r="B5" s="100"/>
      <c r="C5" s="100"/>
      <c r="D5" s="4"/>
    </row>
    <row r="6" spans="1:4" s="3" customFormat="1" ht="15.75">
      <c r="A6" s="5"/>
      <c r="B6" s="6"/>
      <c r="C6" s="6"/>
      <c r="D6" s="4"/>
    </row>
    <row r="7" spans="1:4" s="3" customFormat="1" ht="15.75">
      <c r="A7" s="7"/>
      <c r="B7" s="8"/>
      <c r="C7" s="8"/>
      <c r="D7" s="9"/>
    </row>
    <row r="8" spans="1:3" s="3" customFormat="1" ht="15">
      <c r="A8" s="101" t="s">
        <v>4</v>
      </c>
      <c r="B8" s="101"/>
      <c r="C8" s="10"/>
    </row>
    <row r="9" spans="1:3" s="3" customFormat="1" ht="12.75">
      <c r="A9" s="11"/>
      <c r="B9" s="12"/>
      <c r="C9" s="13" t="s">
        <v>5</v>
      </c>
    </row>
    <row r="10" spans="1:3" s="3" customFormat="1" ht="15.75">
      <c r="A10" s="102" t="s">
        <v>6</v>
      </c>
      <c r="B10" s="102"/>
      <c r="C10" s="102"/>
    </row>
    <row r="11" spans="1:3" s="3" customFormat="1" ht="12.75">
      <c r="A11" s="2"/>
      <c r="B11" s="14" t="s">
        <v>7</v>
      </c>
      <c r="C11" s="15">
        <f ca="1">TODAY()</f>
        <v>44643</v>
      </c>
    </row>
    <row r="12" spans="1:3" s="3" customFormat="1" ht="12.75">
      <c r="A12" s="2"/>
      <c r="B12" s="2" t="s">
        <v>9</v>
      </c>
      <c r="C12" s="2"/>
    </row>
    <row r="13" spans="1:3" s="3" customFormat="1" ht="12.75">
      <c r="A13" s="2"/>
      <c r="B13" s="2"/>
      <c r="C13" s="2"/>
    </row>
    <row r="14" spans="1:3" s="3" customFormat="1" ht="12.75">
      <c r="A14" s="2"/>
      <c r="B14" s="16"/>
      <c r="C14" s="16"/>
    </row>
    <row r="15" spans="1:3" s="3" customFormat="1" ht="12.75">
      <c r="A15" s="17" t="s">
        <v>8</v>
      </c>
      <c r="B15" s="18" t="s">
        <v>9</v>
      </c>
      <c r="C15" s="18" t="s">
        <v>10</v>
      </c>
    </row>
    <row r="16" spans="1:3" s="3" customFormat="1" ht="12.75">
      <c r="A16" s="17"/>
      <c r="B16" s="19"/>
      <c r="C16" s="19"/>
    </row>
    <row r="17" spans="1:3" s="3" customFormat="1" ht="12.75">
      <c r="A17" s="20" t="s">
        <v>11</v>
      </c>
      <c r="B17" s="103"/>
      <c r="C17" s="103"/>
    </row>
    <row r="18" spans="1:3" s="3" customFormat="1" ht="12.75">
      <c r="A18" s="20" t="s">
        <v>12</v>
      </c>
      <c r="B18" s="103"/>
      <c r="C18" s="103"/>
    </row>
    <row r="19" spans="1:3" s="3" customFormat="1" ht="15">
      <c r="A19" s="20" t="s">
        <v>13</v>
      </c>
      <c r="B19" s="107">
        <v>2</v>
      </c>
      <c r="C19" s="107"/>
    </row>
    <row r="20" spans="1:3" s="3" customFormat="1" ht="15">
      <c r="A20" s="22" t="s">
        <v>14</v>
      </c>
      <c r="B20" s="108" t="s">
        <v>16</v>
      </c>
      <c r="C20" s="108"/>
    </row>
    <row r="21" spans="1:6" s="3" customFormat="1" ht="12.75">
      <c r="A21" s="20" t="s">
        <v>15</v>
      </c>
      <c r="B21" s="109">
        <v>0</v>
      </c>
      <c r="C21" s="109"/>
      <c r="E21" s="90"/>
      <c r="F21" s="90"/>
    </row>
    <row r="22" spans="1:6" s="3" customFormat="1" ht="12.75">
      <c r="A22" s="20" t="s">
        <v>17</v>
      </c>
      <c r="B22" s="104"/>
      <c r="C22" s="104"/>
      <c r="E22" s="90"/>
      <c r="F22" s="90"/>
    </row>
    <row r="23" spans="1:6" s="3" customFormat="1" ht="12.75">
      <c r="A23" s="20"/>
      <c r="B23" s="21"/>
      <c r="C23" s="23"/>
      <c r="E23" s="90"/>
      <c r="F23" s="90"/>
    </row>
    <row r="24" spans="1:6" s="3" customFormat="1" ht="12.75">
      <c r="A24" s="20" t="s">
        <v>18</v>
      </c>
      <c r="B24" s="105">
        <v>0</v>
      </c>
      <c r="C24" s="105"/>
      <c r="E24" s="90"/>
      <c r="F24" s="90"/>
    </row>
    <row r="25" spans="1:3" s="3" customFormat="1" ht="12.75">
      <c r="A25" s="20" t="s">
        <v>19</v>
      </c>
      <c r="B25" s="106">
        <f>+surfaces!B28</f>
        <v>0</v>
      </c>
      <c r="C25" s="106"/>
    </row>
    <row r="26" spans="1:3" s="3" customFormat="1" ht="12.75">
      <c r="A26" s="20" t="s">
        <v>20</v>
      </c>
      <c r="B26" s="106">
        <f>+surfaces!B29</f>
        <v>0</v>
      </c>
      <c r="C26" s="106"/>
    </row>
    <row r="27" spans="1:3" s="3" customFormat="1" ht="12.75">
      <c r="A27" s="20" t="s">
        <v>21</v>
      </c>
      <c r="B27" s="109">
        <v>9</v>
      </c>
      <c r="C27" s="109"/>
    </row>
    <row r="28" spans="1:3" s="3" customFormat="1" ht="12.75">
      <c r="A28" s="20" t="s">
        <v>22</v>
      </c>
      <c r="B28" s="113" t="s">
        <v>6</v>
      </c>
      <c r="C28" s="113" t="str">
        <f>B28</f>
        <v>PLS</v>
      </c>
    </row>
    <row r="29" spans="1:3" s="3" customFormat="1" ht="12.75">
      <c r="A29" s="20" t="s">
        <v>23</v>
      </c>
      <c r="B29" s="109">
        <f>+surfaces!C11</f>
        <v>0</v>
      </c>
      <c r="C29" s="109">
        <f>B29</f>
        <v>0</v>
      </c>
    </row>
    <row r="30" spans="1:3" s="3" customFormat="1" ht="12.75">
      <c r="A30" s="20" t="s">
        <v>24</v>
      </c>
      <c r="B30" s="109">
        <f>+surfaces!C23</f>
        <v>0</v>
      </c>
      <c r="C30" s="109">
        <f>B30</f>
        <v>0</v>
      </c>
    </row>
    <row r="31" spans="1:3" s="3" customFormat="1" ht="12.75">
      <c r="A31" s="20" t="s">
        <v>25</v>
      </c>
      <c r="B31" s="110"/>
      <c r="C31" s="110">
        <f>B31</f>
        <v>0</v>
      </c>
    </row>
    <row r="32" spans="1:3" s="3" customFormat="1" ht="12.75">
      <c r="A32" s="24" t="s">
        <v>9</v>
      </c>
      <c r="B32" s="25"/>
      <c r="C32" s="25"/>
    </row>
    <row r="33" s="26" customFormat="1" ht="12.75"/>
    <row r="34" spans="1:3" s="3" customFormat="1" ht="12.75">
      <c r="A34" s="20"/>
      <c r="B34" s="27"/>
      <c r="C34" s="28"/>
    </row>
    <row r="35" spans="1:3" s="3" customFormat="1" ht="12.75">
      <c r="A35" s="29" t="s">
        <v>26</v>
      </c>
      <c r="B35" s="111">
        <f>SUM(surfaces!D11)</f>
        <v>0</v>
      </c>
      <c r="C35" s="111">
        <f>B35</f>
        <v>0</v>
      </c>
    </row>
    <row r="36" spans="1:4" s="3" customFormat="1" ht="12.75">
      <c r="A36" s="29" t="s">
        <v>27</v>
      </c>
      <c r="B36" s="111">
        <f>SUM(surfaces!E11)</f>
        <v>0</v>
      </c>
      <c r="C36" s="111">
        <f>B36</f>
        <v>0</v>
      </c>
      <c r="D36" s="30"/>
    </row>
    <row r="37" spans="1:5" s="3" customFormat="1" ht="12.75">
      <c r="A37" s="31" t="s">
        <v>28</v>
      </c>
      <c r="B37" s="112">
        <f>B35+(B36/2)</f>
        <v>0</v>
      </c>
      <c r="C37" s="112"/>
      <c r="E37" s="33"/>
    </row>
    <row r="38" spans="1:5" s="3" customFormat="1" ht="12.75">
      <c r="A38" s="31"/>
      <c r="B38" s="32"/>
      <c r="C38" s="32"/>
      <c r="E38" s="33"/>
    </row>
    <row r="39" spans="1:3" s="3" customFormat="1" ht="12.75">
      <c r="A39" s="29"/>
      <c r="B39" s="34"/>
      <c r="C39" s="35"/>
    </row>
    <row r="40" spans="1:3" s="3" customFormat="1" ht="12.75">
      <c r="A40" s="29"/>
      <c r="B40" s="34"/>
      <c r="C40" s="34"/>
    </row>
    <row r="41" spans="1:3" s="3" customFormat="1" ht="12.75">
      <c r="A41" s="36" t="s">
        <v>29</v>
      </c>
      <c r="B41" s="117">
        <f>surfaces!D23</f>
        <v>0</v>
      </c>
      <c r="C41" s="117">
        <f>B41</f>
        <v>0</v>
      </c>
    </row>
    <row r="42" spans="1:3" s="3" customFormat="1" ht="12.75">
      <c r="A42" s="36" t="s">
        <v>30</v>
      </c>
      <c r="B42" s="118">
        <f>surfaces!E23</f>
        <v>0</v>
      </c>
      <c r="C42" s="118">
        <f>B42</f>
        <v>0</v>
      </c>
    </row>
    <row r="43" spans="1:3" s="3" customFormat="1" ht="12.75">
      <c r="A43" s="38" t="s">
        <v>31</v>
      </c>
      <c r="B43" s="119">
        <f>B41+(B42/2)</f>
        <v>0</v>
      </c>
      <c r="C43" s="119"/>
    </row>
    <row r="44" spans="1:3" s="3" customFormat="1" ht="12.75">
      <c r="A44" s="36"/>
      <c r="B44" s="39"/>
      <c r="C44" s="37"/>
    </row>
    <row r="45" spans="1:3" s="3" customFormat="1" ht="12.75">
      <c r="A45" s="38" t="s">
        <v>32</v>
      </c>
      <c r="B45" s="114" t="e">
        <f>0.77*(1+B29*(20/B37))</f>
        <v>#DIV/0!</v>
      </c>
      <c r="C45" s="114"/>
    </row>
    <row r="46" spans="1:3" s="3" customFormat="1" ht="12.75" customHeight="1" hidden="1">
      <c r="A46" s="20"/>
      <c r="B46" s="40" t="e">
        <f>0.77*(1+B31*(20/B44))</f>
        <v>#DIV/0!</v>
      </c>
      <c r="C46" s="41"/>
    </row>
    <row r="47" spans="1:3" s="3" customFormat="1" ht="12.75" hidden="1">
      <c r="A47" s="20"/>
      <c r="B47" s="40" t="e">
        <f>0.77*(1+B32*(20/B45))</f>
        <v>#DIV/0!</v>
      </c>
      <c r="C47" s="42"/>
    </row>
    <row r="48" spans="1:3" s="3" customFormat="1" ht="12.75" hidden="1">
      <c r="A48" s="43" t="s">
        <v>9</v>
      </c>
      <c r="B48" s="40" t="e">
        <f>0.77*(1+B33*(20/B46))</f>
        <v>#DIV/0!</v>
      </c>
      <c r="C48" s="44"/>
    </row>
    <row r="49" spans="1:3" s="26" customFormat="1" ht="12.75" hidden="1">
      <c r="A49" s="43" t="s">
        <v>9</v>
      </c>
      <c r="B49" s="40" t="e">
        <f>0.77*(1+B34*(20/B47))</f>
        <v>#DIV/0!</v>
      </c>
      <c r="C49" s="45"/>
    </row>
    <row r="50" spans="1:3" s="26" customFormat="1" ht="12.75">
      <c r="A50" s="46" t="s">
        <v>33</v>
      </c>
      <c r="B50" s="114" t="e">
        <f>0.77*(1+B29*(20/B35))</f>
        <v>#DIV/0!</v>
      </c>
      <c r="C50" s="114"/>
    </row>
    <row r="51" spans="1:3" s="47" customFormat="1" ht="12.75">
      <c r="A51" s="43" t="s">
        <v>34</v>
      </c>
      <c r="B51" s="115">
        <f>B35+B41</f>
        <v>0</v>
      </c>
      <c r="C51" s="115"/>
    </row>
    <row r="52" spans="1:3" s="47" customFormat="1" ht="12.75">
      <c r="A52" s="43" t="s">
        <v>35</v>
      </c>
      <c r="B52" s="115">
        <f>B36+B42</f>
        <v>0</v>
      </c>
      <c r="C52" s="115"/>
    </row>
    <row r="53" spans="1:3" s="47" customFormat="1" ht="15">
      <c r="A53" s="48" t="s">
        <v>36</v>
      </c>
      <c r="B53" s="116">
        <f>B51+(B52/2)</f>
        <v>0</v>
      </c>
      <c r="C53" s="116"/>
    </row>
    <row r="54" spans="1:3" s="47" customFormat="1" ht="12.75">
      <c r="A54" s="43"/>
      <c r="B54" s="49"/>
      <c r="C54" s="49"/>
    </row>
    <row r="55" spans="1:3" s="3" customFormat="1" ht="12.75">
      <c r="A55" s="50"/>
      <c r="B55" s="51"/>
      <c r="C55" s="51"/>
    </row>
    <row r="56" spans="1:3" s="3" customFormat="1" ht="17.25">
      <c r="A56" s="52" t="s">
        <v>37</v>
      </c>
      <c r="B56" s="53"/>
      <c r="C56" s="53"/>
    </row>
    <row r="57" spans="1:3" s="3" customFormat="1" ht="12.75">
      <c r="A57" s="2" t="s">
        <v>9</v>
      </c>
      <c r="B57" s="54" t="s">
        <v>9</v>
      </c>
      <c r="C57" s="55" t="s">
        <v>10</v>
      </c>
    </row>
    <row r="58" spans="1:3" s="3" customFormat="1" ht="12.75">
      <c r="A58" s="20" t="s">
        <v>38</v>
      </c>
      <c r="B58" s="56"/>
      <c r="C58" s="57">
        <v>9.09</v>
      </c>
    </row>
    <row r="59" spans="1:3" s="3" customFormat="1" ht="18">
      <c r="A59" s="58" t="s">
        <v>39</v>
      </c>
      <c r="B59" s="59"/>
      <c r="C59" s="88" t="e">
        <f>B45*C58</f>
        <v>#DIV/0!</v>
      </c>
    </row>
    <row r="60" spans="1:3" s="3" customFormat="1" ht="12.75">
      <c r="A60" s="60" t="s">
        <v>40</v>
      </c>
      <c r="B60" s="61"/>
      <c r="C60" s="62" t="e">
        <f>(B50*C58*1.25*B35)/B37</f>
        <v>#DIV/0!</v>
      </c>
    </row>
    <row r="61" spans="1:4" s="3" customFormat="1" ht="12.75" customHeight="1">
      <c r="A61" s="20"/>
      <c r="B61" s="63"/>
      <c r="C61" s="64"/>
      <c r="D61" s="33"/>
    </row>
    <row r="62" spans="1:3" s="3" customFormat="1" ht="15.75" customHeight="1">
      <c r="A62"/>
      <c r="B62" s="24"/>
      <c r="C62" s="65" t="s">
        <v>64</v>
      </c>
    </row>
  </sheetData>
  <sheetProtection selectLockedCells="1" selectUnlockedCells="1"/>
  <mergeCells count="28">
    <mergeCell ref="B50:C50"/>
    <mergeCell ref="B51:C51"/>
    <mergeCell ref="B52:C52"/>
    <mergeCell ref="B53:C53"/>
    <mergeCell ref="B41:C41"/>
    <mergeCell ref="B42:C42"/>
    <mergeCell ref="B43:C43"/>
    <mergeCell ref="B45:C45"/>
    <mergeCell ref="B31:C31"/>
    <mergeCell ref="B35:C35"/>
    <mergeCell ref="B36:C36"/>
    <mergeCell ref="B37:C37"/>
    <mergeCell ref="B27:C27"/>
    <mergeCell ref="B28:C28"/>
    <mergeCell ref="B29:C29"/>
    <mergeCell ref="B30:C30"/>
    <mergeCell ref="B25:C25"/>
    <mergeCell ref="B26:C26"/>
    <mergeCell ref="B18:C18"/>
    <mergeCell ref="B19:C19"/>
    <mergeCell ref="B20:C20"/>
    <mergeCell ref="B21:C21"/>
    <mergeCell ref="A5:C5"/>
    <mergeCell ref="A8:B8"/>
    <mergeCell ref="A10:C10"/>
    <mergeCell ref="B17:C17"/>
    <mergeCell ref="B22:C22"/>
    <mergeCell ref="B24:C24"/>
  </mergeCells>
  <dataValidations count="3">
    <dataValidation type="list" operator="equal" allowBlank="1" sqref="C9">
      <formula1>"Zone II - COLLECTIF NEUF,Zone III - COLLECTIF NEUF"</formula1>
    </dataValidation>
    <dataValidation type="list" operator="equal" sqref="B19">
      <formula1>"2,3"</formula1>
    </dataValidation>
    <dataValidation type="list" operator="equal" allowBlank="1" sqref="B20">
      <formula1>"A,B1,B2,C"</formula1>
    </dataValidation>
  </dataValidations>
  <printOptions horizontalCentered="1" verticalCentered="1"/>
  <pageMargins left="0.39375" right="0.39375" top="0.39375" bottom="0.7868055555555555" header="0.5118055555555555" footer="0.19652777777777777"/>
  <pageSetup horizontalDpi="300" verticalDpi="300" orientation="portrait" paperSize="9" scale="90" r:id="rId1"/>
  <headerFooter alignWithMargins="0">
    <oddFooter>&amp;CPage &amp;P&amp;R&amp;"Arial,Gras"&amp;6\&amp;A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28">
      <selection activeCell="D69" sqref="D69"/>
    </sheetView>
  </sheetViews>
  <sheetFormatPr defaultColWidth="11.421875" defaultRowHeight="12.75"/>
  <cols>
    <col min="1" max="2" width="12.421875" style="0" customWidth="1"/>
    <col min="3" max="3" width="14.28125" style="0" customWidth="1"/>
    <col min="4" max="4" width="16.8515625" style="0" customWidth="1"/>
    <col min="5" max="5" width="15.7109375" style="0" customWidth="1"/>
    <col min="6" max="6" width="15.421875" style="0" customWidth="1"/>
    <col min="8" max="9" width="13.28125" style="0" customWidth="1"/>
    <col min="10" max="10" width="13.421875" style="0" customWidth="1"/>
    <col min="11" max="11" width="16.7109375" style="0" customWidth="1"/>
    <col min="12" max="12" width="15.421875" style="0" customWidth="1"/>
    <col min="13" max="13" width="14.8515625" style="0" customWidth="1"/>
  </cols>
  <sheetData>
    <row r="1" spans="1:13" ht="18">
      <c r="A1" s="120" t="s">
        <v>73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3" spans="1:13" ht="15.75">
      <c r="A3" s="121" t="s">
        <v>48</v>
      </c>
      <c r="B3" s="121"/>
      <c r="C3" s="121"/>
      <c r="D3" s="121"/>
      <c r="E3" s="121"/>
      <c r="F3" s="121"/>
      <c r="H3" s="121" t="s">
        <v>51</v>
      </c>
      <c r="I3" s="121"/>
      <c r="J3" s="121"/>
      <c r="K3" s="121"/>
      <c r="L3" s="121"/>
      <c r="M3" s="121"/>
    </row>
    <row r="4" spans="1:13" ht="12.75">
      <c r="A4" s="92" t="s">
        <v>66</v>
      </c>
      <c r="B4" s="93" t="s">
        <v>67</v>
      </c>
      <c r="C4" s="92" t="s">
        <v>68</v>
      </c>
      <c r="D4" s="92" t="s">
        <v>69</v>
      </c>
      <c r="E4" s="92" t="s">
        <v>70</v>
      </c>
      <c r="F4" s="94" t="s">
        <v>71</v>
      </c>
      <c r="H4" s="92" t="s">
        <v>66</v>
      </c>
      <c r="I4" s="93" t="s">
        <v>67</v>
      </c>
      <c r="J4" s="92" t="s">
        <v>68</v>
      </c>
      <c r="K4" s="92" t="s">
        <v>69</v>
      </c>
      <c r="L4" s="92" t="s">
        <v>70</v>
      </c>
      <c r="M4" s="94" t="s">
        <v>71</v>
      </c>
    </row>
    <row r="5" spans="1:13" ht="12.75">
      <c r="A5" s="95"/>
      <c r="B5" s="95">
        <v>0</v>
      </c>
      <c r="C5" s="95">
        <v>0</v>
      </c>
      <c r="D5" s="95">
        <v>0</v>
      </c>
      <c r="E5" s="95">
        <v>0</v>
      </c>
      <c r="F5" s="95">
        <f>SUM(C5)+((D5+E5)/2)</f>
        <v>0</v>
      </c>
      <c r="H5" s="95"/>
      <c r="I5" s="95">
        <v>0</v>
      </c>
      <c r="J5" s="95">
        <v>0</v>
      </c>
      <c r="K5" s="95">
        <v>0</v>
      </c>
      <c r="L5" s="95">
        <v>0</v>
      </c>
      <c r="M5" s="95">
        <f>SUM(J5)+((K5+L5)/2)</f>
        <v>0</v>
      </c>
    </row>
    <row r="6" spans="1:13" ht="12.75">
      <c r="A6" s="95"/>
      <c r="B6" s="95">
        <v>0</v>
      </c>
      <c r="C6" s="95">
        <v>0</v>
      </c>
      <c r="D6" s="95">
        <v>0</v>
      </c>
      <c r="E6" s="95">
        <v>0</v>
      </c>
      <c r="F6" s="95">
        <f aca="true" t="shared" si="0" ref="F6:F17">SUM(C6)+((D6+E6)/2)</f>
        <v>0</v>
      </c>
      <c r="H6" s="95"/>
      <c r="I6" s="95">
        <v>0</v>
      </c>
      <c r="J6" s="95">
        <v>0</v>
      </c>
      <c r="K6" s="95">
        <v>0</v>
      </c>
      <c r="L6" s="95">
        <v>0</v>
      </c>
      <c r="M6" s="95">
        <f aca="true" t="shared" si="1" ref="M6:M17">SUM(J6)+((K6+L6)/2)</f>
        <v>0</v>
      </c>
    </row>
    <row r="7" spans="1:13" ht="12.75">
      <c r="A7" s="95"/>
      <c r="B7" s="95">
        <v>0</v>
      </c>
      <c r="C7" s="95">
        <v>0</v>
      </c>
      <c r="D7" s="95">
        <v>0</v>
      </c>
      <c r="E7" s="95">
        <v>0</v>
      </c>
      <c r="F7" s="95">
        <f t="shared" si="0"/>
        <v>0</v>
      </c>
      <c r="H7" s="95"/>
      <c r="I7" s="95"/>
      <c r="J7" s="95"/>
      <c r="K7" s="95">
        <v>0</v>
      </c>
      <c r="L7" s="95"/>
      <c r="M7" s="95">
        <f t="shared" si="1"/>
        <v>0</v>
      </c>
    </row>
    <row r="8" spans="1:13" ht="12.75">
      <c r="A8" s="95"/>
      <c r="B8" s="95"/>
      <c r="C8" s="95"/>
      <c r="D8" s="95"/>
      <c r="E8" s="95"/>
      <c r="F8" s="95">
        <f t="shared" si="0"/>
        <v>0</v>
      </c>
      <c r="H8" s="95"/>
      <c r="I8" s="95"/>
      <c r="J8" s="95"/>
      <c r="K8" s="95"/>
      <c r="L8" s="95"/>
      <c r="M8" s="95">
        <f t="shared" si="1"/>
        <v>0</v>
      </c>
    </row>
    <row r="9" spans="1:13" ht="12.75">
      <c r="A9" s="95"/>
      <c r="B9" s="95"/>
      <c r="C9" s="95"/>
      <c r="D9" s="95"/>
      <c r="E9" s="95"/>
      <c r="F9" s="95">
        <f t="shared" si="0"/>
        <v>0</v>
      </c>
      <c r="H9" s="95"/>
      <c r="I9" s="95"/>
      <c r="J9" s="95"/>
      <c r="K9" s="95"/>
      <c r="L9" s="95"/>
      <c r="M9" s="95">
        <f t="shared" si="1"/>
        <v>0</v>
      </c>
    </row>
    <row r="10" spans="1:13" ht="12.75">
      <c r="A10" s="95"/>
      <c r="B10" s="95"/>
      <c r="C10" s="95"/>
      <c r="D10" s="95"/>
      <c r="E10" s="95"/>
      <c r="F10" s="95">
        <f t="shared" si="0"/>
        <v>0</v>
      </c>
      <c r="H10" s="95"/>
      <c r="I10" s="95"/>
      <c r="J10" s="95"/>
      <c r="K10" s="95"/>
      <c r="L10" s="95"/>
      <c r="M10" s="95">
        <f t="shared" si="1"/>
        <v>0</v>
      </c>
    </row>
    <row r="11" spans="1:13" ht="12.75">
      <c r="A11" s="95"/>
      <c r="B11" s="95"/>
      <c r="C11" s="95"/>
      <c r="D11" s="95"/>
      <c r="E11" s="95"/>
      <c r="F11" s="95">
        <f t="shared" si="0"/>
        <v>0</v>
      </c>
      <c r="H11" s="95"/>
      <c r="I11" s="95"/>
      <c r="J11" s="95"/>
      <c r="K11" s="95"/>
      <c r="L11" s="95"/>
      <c r="M11" s="95">
        <f t="shared" si="1"/>
        <v>0</v>
      </c>
    </row>
    <row r="12" spans="1:13" ht="12.75">
      <c r="A12" s="95"/>
      <c r="B12" s="95"/>
      <c r="C12" s="95"/>
      <c r="D12" s="95"/>
      <c r="E12" s="95"/>
      <c r="F12" s="95">
        <f t="shared" si="0"/>
        <v>0</v>
      </c>
      <c r="H12" s="95"/>
      <c r="I12" s="95"/>
      <c r="J12" s="95"/>
      <c r="K12" s="95"/>
      <c r="L12" s="95"/>
      <c r="M12" s="95">
        <f t="shared" si="1"/>
        <v>0</v>
      </c>
    </row>
    <row r="13" spans="1:13" ht="12.75">
      <c r="A13" s="95"/>
      <c r="B13" s="95"/>
      <c r="C13" s="95"/>
      <c r="D13" s="95"/>
      <c r="E13" s="95"/>
      <c r="F13" s="95">
        <f t="shared" si="0"/>
        <v>0</v>
      </c>
      <c r="H13" s="95"/>
      <c r="I13" s="95"/>
      <c r="J13" s="95"/>
      <c r="K13" s="95"/>
      <c r="L13" s="95"/>
      <c r="M13" s="95">
        <f t="shared" si="1"/>
        <v>0</v>
      </c>
    </row>
    <row r="14" spans="1:13" ht="12.75">
      <c r="A14" s="95"/>
      <c r="B14" s="95"/>
      <c r="C14" s="95"/>
      <c r="D14" s="95"/>
      <c r="E14" s="95"/>
      <c r="F14" s="95">
        <f t="shared" si="0"/>
        <v>0</v>
      </c>
      <c r="H14" s="95"/>
      <c r="I14" s="95"/>
      <c r="J14" s="95"/>
      <c r="K14" s="95"/>
      <c r="L14" s="95"/>
      <c r="M14" s="95">
        <f t="shared" si="1"/>
        <v>0</v>
      </c>
    </row>
    <row r="15" spans="1:13" ht="12.75">
      <c r="A15" s="95"/>
      <c r="B15" s="95"/>
      <c r="C15" s="95"/>
      <c r="D15" s="95"/>
      <c r="E15" s="95"/>
      <c r="F15" s="95">
        <f t="shared" si="0"/>
        <v>0</v>
      </c>
      <c r="H15" s="95"/>
      <c r="I15" s="95"/>
      <c r="J15" s="95"/>
      <c r="K15" s="95"/>
      <c r="L15" s="95"/>
      <c r="M15" s="95">
        <f t="shared" si="1"/>
        <v>0</v>
      </c>
    </row>
    <row r="16" spans="1:13" ht="12.75">
      <c r="A16" s="95"/>
      <c r="B16" s="95"/>
      <c r="C16" s="95"/>
      <c r="D16" s="95"/>
      <c r="E16" s="95"/>
      <c r="F16" s="95">
        <f t="shared" si="0"/>
        <v>0</v>
      </c>
      <c r="H16" s="95"/>
      <c r="I16" s="95"/>
      <c r="J16" s="95"/>
      <c r="K16" s="95"/>
      <c r="L16" s="95"/>
      <c r="M16" s="95">
        <f t="shared" si="1"/>
        <v>0</v>
      </c>
    </row>
    <row r="17" spans="1:13" ht="13.5" thickBot="1">
      <c r="A17" s="95"/>
      <c r="B17" s="96"/>
      <c r="C17" s="96"/>
      <c r="D17" s="96"/>
      <c r="E17" s="96"/>
      <c r="F17" s="95">
        <f t="shared" si="0"/>
        <v>0</v>
      </c>
      <c r="H17" s="95"/>
      <c r="I17" s="96"/>
      <c r="J17" s="96"/>
      <c r="K17" s="96"/>
      <c r="L17" s="96"/>
      <c r="M17" s="95">
        <f t="shared" si="1"/>
        <v>0</v>
      </c>
    </row>
    <row r="18" spans="1:13" ht="22.5" customHeight="1" thickBot="1">
      <c r="A18" s="97" t="s">
        <v>72</v>
      </c>
      <c r="B18" s="98">
        <f>SUM(B5:B17)</f>
        <v>0</v>
      </c>
      <c r="C18" s="99">
        <f>SUM(C5:C17)</f>
        <v>0</v>
      </c>
      <c r="D18" s="99">
        <f>SUM(D5:D17)</f>
        <v>0</v>
      </c>
      <c r="E18" s="99">
        <f>SUM(E5:E17)</f>
        <v>0</v>
      </c>
      <c r="F18" s="99">
        <f>SUM(F5:F17)</f>
        <v>0</v>
      </c>
      <c r="H18" s="97" t="s">
        <v>72</v>
      </c>
      <c r="I18" s="98">
        <f>SUM(I5:I17)</f>
        <v>0</v>
      </c>
      <c r="J18" s="99">
        <f>SUM(J5:J17)</f>
        <v>0</v>
      </c>
      <c r="K18" s="99">
        <f>SUM(K5:K17)</f>
        <v>0</v>
      </c>
      <c r="L18" s="99">
        <f>SUM(L5:L17)</f>
        <v>0</v>
      </c>
      <c r="M18" s="99">
        <f>SUM(M5:M17)</f>
        <v>0</v>
      </c>
    </row>
    <row r="21" spans="1:13" ht="15.75">
      <c r="A21" s="121" t="s">
        <v>49</v>
      </c>
      <c r="B21" s="121"/>
      <c r="C21" s="121"/>
      <c r="D21" s="121"/>
      <c r="E21" s="121"/>
      <c r="F21" s="121"/>
      <c r="H21" s="91" t="s">
        <v>52</v>
      </c>
      <c r="I21" s="91"/>
      <c r="J21" s="91"/>
      <c r="K21" s="91"/>
      <c r="L21" s="91"/>
      <c r="M21" s="91"/>
    </row>
    <row r="22" spans="1:13" ht="12.75">
      <c r="A22" s="92" t="s">
        <v>66</v>
      </c>
      <c r="B22" s="92" t="s">
        <v>67</v>
      </c>
      <c r="C22" s="92" t="s">
        <v>68</v>
      </c>
      <c r="D22" s="92" t="s">
        <v>69</v>
      </c>
      <c r="E22" s="92" t="s">
        <v>70</v>
      </c>
      <c r="F22" s="94" t="s">
        <v>71</v>
      </c>
      <c r="H22" s="92" t="s">
        <v>66</v>
      </c>
      <c r="I22" s="92" t="s">
        <v>67</v>
      </c>
      <c r="J22" s="92" t="s">
        <v>68</v>
      </c>
      <c r="K22" s="92" t="s">
        <v>69</v>
      </c>
      <c r="L22" s="92" t="s">
        <v>70</v>
      </c>
      <c r="M22" s="94" t="s">
        <v>71</v>
      </c>
    </row>
    <row r="23" spans="1:13" ht="12.75">
      <c r="A23" s="95"/>
      <c r="B23" s="95">
        <v>0</v>
      </c>
      <c r="C23" s="95">
        <v>0</v>
      </c>
      <c r="D23" s="95">
        <v>0</v>
      </c>
      <c r="E23" s="95">
        <v>0</v>
      </c>
      <c r="F23" s="95">
        <f>SUM(C23)+((D23+E23)/2)</f>
        <v>0</v>
      </c>
      <c r="H23" s="95"/>
      <c r="I23" s="95">
        <v>0</v>
      </c>
      <c r="J23" s="95">
        <v>0</v>
      </c>
      <c r="K23" s="95">
        <v>0</v>
      </c>
      <c r="L23" s="95">
        <v>0</v>
      </c>
      <c r="M23" s="95">
        <f>SUM(J23)+((K23+L23)/2)</f>
        <v>0</v>
      </c>
    </row>
    <row r="24" spans="1:13" ht="12.75">
      <c r="A24" s="95"/>
      <c r="B24" s="95">
        <v>0</v>
      </c>
      <c r="C24" s="95">
        <v>0</v>
      </c>
      <c r="D24" s="95">
        <v>0</v>
      </c>
      <c r="E24" s="95">
        <v>0</v>
      </c>
      <c r="F24" s="95">
        <f aca="true" t="shared" si="2" ref="F24:F35">SUM(C24)+((D24+E24)/2)</f>
        <v>0</v>
      </c>
      <c r="H24" s="95"/>
      <c r="I24" s="95">
        <v>0</v>
      </c>
      <c r="J24" s="95">
        <v>0</v>
      </c>
      <c r="K24" s="95">
        <v>0</v>
      </c>
      <c r="L24" s="95">
        <v>0</v>
      </c>
      <c r="M24" s="95">
        <f aca="true" t="shared" si="3" ref="M24:M35">SUM(J24)+((K24+L24)/2)</f>
        <v>0</v>
      </c>
    </row>
    <row r="25" spans="1:13" ht="12.75">
      <c r="A25" s="95"/>
      <c r="B25" s="95"/>
      <c r="C25" s="95"/>
      <c r="D25" s="95"/>
      <c r="E25" s="95"/>
      <c r="F25" s="95">
        <f t="shared" si="2"/>
        <v>0</v>
      </c>
      <c r="H25" s="95"/>
      <c r="I25" s="95"/>
      <c r="J25" s="95"/>
      <c r="K25" s="95"/>
      <c r="L25" s="95"/>
      <c r="M25" s="95">
        <f t="shared" si="3"/>
        <v>0</v>
      </c>
    </row>
    <row r="26" spans="1:13" ht="12.75">
      <c r="A26" s="95"/>
      <c r="B26" s="95"/>
      <c r="C26" s="95"/>
      <c r="D26" s="95"/>
      <c r="E26" s="95"/>
      <c r="F26" s="95">
        <f t="shared" si="2"/>
        <v>0</v>
      </c>
      <c r="H26" s="95"/>
      <c r="I26" s="95"/>
      <c r="J26" s="95"/>
      <c r="K26" s="95"/>
      <c r="L26" s="95"/>
      <c r="M26" s="95">
        <f t="shared" si="3"/>
        <v>0</v>
      </c>
    </row>
    <row r="27" spans="1:13" ht="12.75">
      <c r="A27" s="95"/>
      <c r="B27" s="95"/>
      <c r="C27" s="95"/>
      <c r="D27" s="95"/>
      <c r="E27" s="95"/>
      <c r="F27" s="95">
        <f t="shared" si="2"/>
        <v>0</v>
      </c>
      <c r="H27" s="95"/>
      <c r="I27" s="95"/>
      <c r="J27" s="95"/>
      <c r="K27" s="95"/>
      <c r="L27" s="95"/>
      <c r="M27" s="95">
        <f t="shared" si="3"/>
        <v>0</v>
      </c>
    </row>
    <row r="28" spans="1:13" ht="12.75">
      <c r="A28" s="95"/>
      <c r="B28" s="95"/>
      <c r="C28" s="95"/>
      <c r="D28" s="95"/>
      <c r="E28" s="95"/>
      <c r="F28" s="95">
        <f t="shared" si="2"/>
        <v>0</v>
      </c>
      <c r="H28" s="95"/>
      <c r="I28" s="95"/>
      <c r="J28" s="95"/>
      <c r="K28" s="95"/>
      <c r="L28" s="95"/>
      <c r="M28" s="95">
        <f t="shared" si="3"/>
        <v>0</v>
      </c>
    </row>
    <row r="29" spans="1:13" ht="12.75">
      <c r="A29" s="95"/>
      <c r="B29" s="95"/>
      <c r="C29" s="95"/>
      <c r="D29" s="95"/>
      <c r="E29" s="95"/>
      <c r="F29" s="95">
        <f t="shared" si="2"/>
        <v>0</v>
      </c>
      <c r="H29" s="95"/>
      <c r="I29" s="95"/>
      <c r="J29" s="95"/>
      <c r="K29" s="95"/>
      <c r="L29" s="95"/>
      <c r="M29" s="95">
        <f t="shared" si="3"/>
        <v>0</v>
      </c>
    </row>
    <row r="30" spans="1:13" ht="12.75">
      <c r="A30" s="95"/>
      <c r="B30" s="95"/>
      <c r="C30" s="95"/>
      <c r="D30" s="95"/>
      <c r="E30" s="95"/>
      <c r="F30" s="95">
        <f t="shared" si="2"/>
        <v>0</v>
      </c>
      <c r="H30" s="95"/>
      <c r="I30" s="95"/>
      <c r="J30" s="95"/>
      <c r="K30" s="95"/>
      <c r="L30" s="95"/>
      <c r="M30" s="95">
        <f t="shared" si="3"/>
        <v>0</v>
      </c>
    </row>
    <row r="31" spans="1:13" ht="12.75">
      <c r="A31" s="95"/>
      <c r="B31" s="95"/>
      <c r="C31" s="95"/>
      <c r="D31" s="95"/>
      <c r="E31" s="95"/>
      <c r="F31" s="95">
        <f t="shared" si="2"/>
        <v>0</v>
      </c>
      <c r="H31" s="95"/>
      <c r="I31" s="95"/>
      <c r="J31" s="95"/>
      <c r="K31" s="95"/>
      <c r="L31" s="95"/>
      <c r="M31" s="95">
        <f t="shared" si="3"/>
        <v>0</v>
      </c>
    </row>
    <row r="32" spans="1:13" ht="12.75">
      <c r="A32" s="95"/>
      <c r="B32" s="95"/>
      <c r="C32" s="95"/>
      <c r="D32" s="95"/>
      <c r="E32" s="95"/>
      <c r="F32" s="95">
        <f t="shared" si="2"/>
        <v>0</v>
      </c>
      <c r="H32" s="95"/>
      <c r="I32" s="95"/>
      <c r="J32" s="95"/>
      <c r="K32" s="95"/>
      <c r="L32" s="95"/>
      <c r="M32" s="95">
        <f t="shared" si="3"/>
        <v>0</v>
      </c>
    </row>
    <row r="33" spans="1:13" ht="12.75">
      <c r="A33" s="95"/>
      <c r="B33" s="95"/>
      <c r="C33" s="95"/>
      <c r="D33" s="95"/>
      <c r="E33" s="95"/>
      <c r="F33" s="95">
        <f t="shared" si="2"/>
        <v>0</v>
      </c>
      <c r="H33" s="95"/>
      <c r="I33" s="95"/>
      <c r="J33" s="95"/>
      <c r="K33" s="95"/>
      <c r="L33" s="95"/>
      <c r="M33" s="95">
        <f t="shared" si="3"/>
        <v>0</v>
      </c>
    </row>
    <row r="34" spans="1:13" ht="12.75">
      <c r="A34" s="95"/>
      <c r="B34" s="95"/>
      <c r="C34" s="95"/>
      <c r="D34" s="95"/>
      <c r="E34" s="95"/>
      <c r="F34" s="95">
        <f t="shared" si="2"/>
        <v>0</v>
      </c>
      <c r="H34" s="95"/>
      <c r="I34" s="95"/>
      <c r="J34" s="95"/>
      <c r="K34" s="95"/>
      <c r="L34" s="95"/>
      <c r="M34" s="95">
        <f t="shared" si="3"/>
        <v>0</v>
      </c>
    </row>
    <row r="35" spans="1:13" ht="13.5" thickBot="1">
      <c r="A35" s="95"/>
      <c r="B35" s="96"/>
      <c r="C35" s="96"/>
      <c r="D35" s="96"/>
      <c r="E35" s="96"/>
      <c r="F35" s="95">
        <f t="shared" si="2"/>
        <v>0</v>
      </c>
      <c r="H35" s="95"/>
      <c r="I35" s="96"/>
      <c r="J35" s="96"/>
      <c r="K35" s="96"/>
      <c r="L35" s="96"/>
      <c r="M35" s="95">
        <f t="shared" si="3"/>
        <v>0</v>
      </c>
    </row>
    <row r="36" spans="1:13" ht="23.25" customHeight="1" thickBot="1">
      <c r="A36" s="97" t="s">
        <v>72</v>
      </c>
      <c r="B36" s="98">
        <f>SUM(B23:B35)</f>
        <v>0</v>
      </c>
      <c r="C36" s="99">
        <f>SUM(C23:C35)</f>
        <v>0</v>
      </c>
      <c r="D36" s="99">
        <f>SUM(D23:D35)</f>
        <v>0</v>
      </c>
      <c r="E36" s="99">
        <f>SUM(E23:E35)</f>
        <v>0</v>
      </c>
      <c r="F36" s="99">
        <f>SUM(F23:F35)</f>
        <v>0</v>
      </c>
      <c r="H36" s="97" t="s">
        <v>72</v>
      </c>
      <c r="I36" s="98">
        <f>SUM(I23:I35)</f>
        <v>0</v>
      </c>
      <c r="J36" s="99">
        <f>SUM(J23:J35)</f>
        <v>0</v>
      </c>
      <c r="K36" s="99">
        <f>SUM(K23:K35)</f>
        <v>0</v>
      </c>
      <c r="L36" s="99">
        <f>SUM(L23:L35)</f>
        <v>0</v>
      </c>
      <c r="M36" s="99">
        <f>SUM(M23:M35)</f>
        <v>0</v>
      </c>
    </row>
    <row r="39" spans="1:13" ht="15.75">
      <c r="A39" s="121" t="s">
        <v>50</v>
      </c>
      <c r="B39" s="121"/>
      <c r="C39" s="121"/>
      <c r="D39" s="121"/>
      <c r="E39" s="121"/>
      <c r="F39" s="121"/>
      <c r="H39" s="121" t="s">
        <v>53</v>
      </c>
      <c r="I39" s="121"/>
      <c r="J39" s="121"/>
      <c r="K39" s="121"/>
      <c r="L39" s="121"/>
      <c r="M39" s="121"/>
    </row>
    <row r="40" spans="1:13" ht="12.75">
      <c r="A40" s="92" t="s">
        <v>66</v>
      </c>
      <c r="B40" s="92" t="s">
        <v>67</v>
      </c>
      <c r="C40" s="92" t="s">
        <v>68</v>
      </c>
      <c r="D40" s="92" t="s">
        <v>69</v>
      </c>
      <c r="E40" s="92" t="s">
        <v>70</v>
      </c>
      <c r="F40" s="94" t="s">
        <v>71</v>
      </c>
      <c r="H40" s="92" t="s">
        <v>66</v>
      </c>
      <c r="I40" s="92" t="s">
        <v>67</v>
      </c>
      <c r="J40" s="92" t="s">
        <v>68</v>
      </c>
      <c r="K40" s="92" t="s">
        <v>69</v>
      </c>
      <c r="L40" s="92" t="s">
        <v>70</v>
      </c>
      <c r="M40" s="94" t="s">
        <v>71</v>
      </c>
    </row>
    <row r="41" spans="1:13" ht="12.75">
      <c r="A41" s="95"/>
      <c r="B41" s="95">
        <v>0</v>
      </c>
      <c r="C41" s="95">
        <v>0</v>
      </c>
      <c r="D41" s="95">
        <v>0</v>
      </c>
      <c r="E41" s="95">
        <v>0</v>
      </c>
      <c r="F41" s="95">
        <f>SUM(C41)+((D41+E41)/2)</f>
        <v>0</v>
      </c>
      <c r="H41" s="95"/>
      <c r="I41" s="95">
        <v>0</v>
      </c>
      <c r="J41" s="95">
        <v>0</v>
      </c>
      <c r="K41" s="95">
        <v>0</v>
      </c>
      <c r="L41" s="95">
        <v>0</v>
      </c>
      <c r="M41" s="95">
        <f>SUM(J41)+((K41+L41)/2)</f>
        <v>0</v>
      </c>
    </row>
    <row r="42" spans="1:13" ht="12.75">
      <c r="A42" s="95"/>
      <c r="B42" s="95">
        <v>0</v>
      </c>
      <c r="C42" s="95">
        <v>0</v>
      </c>
      <c r="D42" s="95">
        <v>0</v>
      </c>
      <c r="E42" s="95">
        <v>0</v>
      </c>
      <c r="F42" s="95">
        <f aca="true" t="shared" si="4" ref="F42:F53">SUM(C42)+((D42+E42)/2)</f>
        <v>0</v>
      </c>
      <c r="H42" s="95"/>
      <c r="I42" s="95">
        <v>0</v>
      </c>
      <c r="J42" s="95">
        <v>0</v>
      </c>
      <c r="K42" s="95">
        <v>0</v>
      </c>
      <c r="L42" s="95">
        <v>0</v>
      </c>
      <c r="M42" s="95">
        <f aca="true" t="shared" si="5" ref="M42:M53">SUM(J42)+((K42+L42)/2)</f>
        <v>0</v>
      </c>
    </row>
    <row r="43" spans="1:13" ht="12.75">
      <c r="A43" s="95"/>
      <c r="B43" s="95"/>
      <c r="C43" s="95"/>
      <c r="D43" s="95"/>
      <c r="E43" s="95"/>
      <c r="F43" s="95">
        <f t="shared" si="4"/>
        <v>0</v>
      </c>
      <c r="H43" s="95"/>
      <c r="I43" s="95"/>
      <c r="J43" s="95"/>
      <c r="K43" s="95"/>
      <c r="L43" s="95"/>
      <c r="M43" s="95">
        <f t="shared" si="5"/>
        <v>0</v>
      </c>
    </row>
    <row r="44" spans="1:13" ht="12.75">
      <c r="A44" s="95"/>
      <c r="B44" s="95"/>
      <c r="C44" s="95"/>
      <c r="D44" s="95"/>
      <c r="E44" s="95"/>
      <c r="F44" s="95">
        <f t="shared" si="4"/>
        <v>0</v>
      </c>
      <c r="H44" s="95"/>
      <c r="I44" s="95"/>
      <c r="J44" s="95"/>
      <c r="K44" s="95"/>
      <c r="L44" s="95"/>
      <c r="M44" s="95">
        <f t="shared" si="5"/>
        <v>0</v>
      </c>
    </row>
    <row r="45" spans="1:13" ht="12.75">
      <c r="A45" s="95"/>
      <c r="B45" s="95"/>
      <c r="C45" s="95"/>
      <c r="D45" s="95"/>
      <c r="E45" s="95"/>
      <c r="F45" s="95">
        <f t="shared" si="4"/>
        <v>0</v>
      </c>
      <c r="H45" s="95"/>
      <c r="I45" s="95"/>
      <c r="J45" s="95"/>
      <c r="K45" s="95"/>
      <c r="L45" s="95"/>
      <c r="M45" s="95">
        <f t="shared" si="5"/>
        <v>0</v>
      </c>
    </row>
    <row r="46" spans="1:13" ht="12.75">
      <c r="A46" s="95"/>
      <c r="B46" s="95"/>
      <c r="C46" s="95"/>
      <c r="D46" s="95"/>
      <c r="E46" s="95"/>
      <c r="F46" s="95">
        <f t="shared" si="4"/>
        <v>0</v>
      </c>
      <c r="H46" s="95"/>
      <c r="I46" s="95"/>
      <c r="J46" s="95"/>
      <c r="K46" s="95"/>
      <c r="L46" s="95"/>
      <c r="M46" s="95">
        <f t="shared" si="5"/>
        <v>0</v>
      </c>
    </row>
    <row r="47" spans="1:13" ht="12.75">
      <c r="A47" s="95"/>
      <c r="B47" s="95"/>
      <c r="C47" s="95"/>
      <c r="D47" s="95"/>
      <c r="E47" s="95"/>
      <c r="F47" s="95">
        <f t="shared" si="4"/>
        <v>0</v>
      </c>
      <c r="H47" s="95"/>
      <c r="I47" s="95"/>
      <c r="J47" s="95"/>
      <c r="K47" s="95"/>
      <c r="L47" s="95"/>
      <c r="M47" s="95">
        <f t="shared" si="5"/>
        <v>0</v>
      </c>
    </row>
    <row r="48" spans="1:13" ht="12.75">
      <c r="A48" s="95"/>
      <c r="B48" s="95"/>
      <c r="C48" s="95"/>
      <c r="D48" s="95"/>
      <c r="E48" s="95"/>
      <c r="F48" s="95">
        <f t="shared" si="4"/>
        <v>0</v>
      </c>
      <c r="H48" s="95"/>
      <c r="I48" s="95"/>
      <c r="J48" s="95"/>
      <c r="K48" s="95"/>
      <c r="L48" s="95"/>
      <c r="M48" s="95">
        <f t="shared" si="5"/>
        <v>0</v>
      </c>
    </row>
    <row r="49" spans="1:13" ht="12.75">
      <c r="A49" s="95"/>
      <c r="B49" s="95"/>
      <c r="C49" s="95"/>
      <c r="D49" s="95"/>
      <c r="E49" s="95"/>
      <c r="F49" s="95">
        <f t="shared" si="4"/>
        <v>0</v>
      </c>
      <c r="H49" s="95"/>
      <c r="I49" s="95"/>
      <c r="J49" s="95"/>
      <c r="K49" s="95"/>
      <c r="L49" s="95"/>
      <c r="M49" s="95">
        <f t="shared" si="5"/>
        <v>0</v>
      </c>
    </row>
    <row r="50" spans="1:13" ht="12.75">
      <c r="A50" s="95"/>
      <c r="B50" s="95"/>
      <c r="C50" s="95"/>
      <c r="D50" s="95"/>
      <c r="E50" s="95"/>
      <c r="F50" s="95">
        <f t="shared" si="4"/>
        <v>0</v>
      </c>
      <c r="H50" s="95"/>
      <c r="I50" s="95"/>
      <c r="J50" s="95"/>
      <c r="K50" s="95"/>
      <c r="L50" s="95"/>
      <c r="M50" s="95">
        <f t="shared" si="5"/>
        <v>0</v>
      </c>
    </row>
    <row r="51" spans="1:13" ht="12.75">
      <c r="A51" s="95"/>
      <c r="B51" s="95"/>
      <c r="C51" s="95"/>
      <c r="D51" s="95"/>
      <c r="E51" s="95"/>
      <c r="F51" s="95">
        <f t="shared" si="4"/>
        <v>0</v>
      </c>
      <c r="H51" s="95"/>
      <c r="I51" s="95"/>
      <c r="J51" s="95"/>
      <c r="K51" s="95"/>
      <c r="L51" s="95"/>
      <c r="M51" s="95">
        <f t="shared" si="5"/>
        <v>0</v>
      </c>
    </row>
    <row r="52" spans="1:13" ht="12.75">
      <c r="A52" s="95"/>
      <c r="B52" s="95"/>
      <c r="C52" s="95"/>
      <c r="D52" s="95"/>
      <c r="E52" s="95"/>
      <c r="F52" s="95">
        <f t="shared" si="4"/>
        <v>0</v>
      </c>
      <c r="H52" s="95"/>
      <c r="I52" s="95"/>
      <c r="J52" s="95"/>
      <c r="K52" s="95"/>
      <c r="L52" s="95"/>
      <c r="M52" s="95">
        <f t="shared" si="5"/>
        <v>0</v>
      </c>
    </row>
    <row r="53" spans="1:13" ht="13.5" thickBot="1">
      <c r="A53" s="95"/>
      <c r="B53" s="96"/>
      <c r="C53" s="96"/>
      <c r="D53" s="96"/>
      <c r="E53" s="96"/>
      <c r="F53" s="95">
        <f t="shared" si="4"/>
        <v>0</v>
      </c>
      <c r="H53" s="95"/>
      <c r="I53" s="96"/>
      <c r="J53" s="96"/>
      <c r="K53" s="96"/>
      <c r="L53" s="96"/>
      <c r="M53" s="95">
        <f t="shared" si="5"/>
        <v>0</v>
      </c>
    </row>
    <row r="54" spans="1:13" ht="22.5" customHeight="1" thickBot="1">
      <c r="A54" s="97" t="s">
        <v>72</v>
      </c>
      <c r="B54" s="98">
        <f>SUM(B41:B53)</f>
        <v>0</v>
      </c>
      <c r="C54" s="99">
        <f>SUM(C41:C53)</f>
        <v>0</v>
      </c>
      <c r="D54" s="99">
        <f>SUM(D41:D53)</f>
        <v>0</v>
      </c>
      <c r="E54" s="99">
        <f>SUM(E41:E53)</f>
        <v>0</v>
      </c>
      <c r="F54" s="99">
        <f>SUM(F41:F53)</f>
        <v>0</v>
      </c>
      <c r="H54" s="97" t="s">
        <v>72</v>
      </c>
      <c r="I54" s="98">
        <f>SUM(I41:I53)</f>
        <v>0</v>
      </c>
      <c r="J54" s="99">
        <f>SUM(J41:J53)</f>
        <v>0</v>
      </c>
      <c r="K54" s="99">
        <f>SUM(K41:K53)</f>
        <v>0</v>
      </c>
      <c r="L54" s="99">
        <f>SUM(L41:L53)</f>
        <v>0</v>
      </c>
      <c r="M54" s="99">
        <f>SUM(M41:M53)</f>
        <v>0</v>
      </c>
    </row>
  </sheetData>
  <sheetProtection/>
  <mergeCells count="6">
    <mergeCell ref="A1:M1"/>
    <mergeCell ref="A3:F3"/>
    <mergeCell ref="H3:M3"/>
    <mergeCell ref="A21:F21"/>
    <mergeCell ref="A39:F39"/>
    <mergeCell ref="H39:M3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0">
      <selection activeCell="E11" sqref="E11"/>
    </sheetView>
  </sheetViews>
  <sheetFormatPr defaultColWidth="11.57421875" defaultRowHeight="12.75" customHeight="1"/>
  <cols>
    <col min="1" max="1" width="21.8515625" style="0" customWidth="1"/>
    <col min="2" max="8" width="17.00390625" style="0" customWidth="1"/>
  </cols>
  <sheetData>
    <row r="1" ht="12.75" customHeight="1">
      <c r="A1" s="89" t="s">
        <v>65</v>
      </c>
    </row>
    <row r="2" spans="1:7" ht="19.5" customHeight="1">
      <c r="A2" s="66" t="s">
        <v>41</v>
      </c>
      <c r="B2" s="66"/>
      <c r="C2" s="66"/>
      <c r="D2" s="66"/>
      <c r="E2" s="66"/>
      <c r="F2" s="66"/>
      <c r="G2" s="66"/>
    </row>
    <row r="3" spans="1:8" ht="19.5" customHeight="1">
      <c r="A3" s="67" t="s">
        <v>42</v>
      </c>
      <c r="H3" s="67"/>
    </row>
    <row r="4" spans="2:6" ht="19.5" customHeight="1">
      <c r="B4" s="68" t="s">
        <v>43</v>
      </c>
      <c r="C4" s="68" t="s">
        <v>44</v>
      </c>
      <c r="D4" s="68" t="s">
        <v>45</v>
      </c>
      <c r="E4" s="68" t="s">
        <v>46</v>
      </c>
      <c r="F4" s="68" t="s">
        <v>47</v>
      </c>
    </row>
    <row r="5" spans="2:6" ht="19.5" customHeight="1">
      <c r="B5" s="86" t="s">
        <v>48</v>
      </c>
      <c r="C5" s="69">
        <f>SUM('SURF LOGEMENTS'!B18)</f>
        <v>0</v>
      </c>
      <c r="D5" s="70">
        <f>SUM('SURF LOGEMENTS'!C18)</f>
        <v>0</v>
      </c>
      <c r="E5" s="70">
        <f>SUM('SURF LOGEMENTS'!D18+'SURF LOGEMENTS'!E18)</f>
        <v>0</v>
      </c>
      <c r="F5" s="87">
        <f aca="true" t="shared" si="0" ref="F5:F10">IF(C5=0,0,D5+E5/2)</f>
        <v>0</v>
      </c>
    </row>
    <row r="6" spans="2:6" ht="19.5" customHeight="1">
      <c r="B6" s="86" t="s">
        <v>49</v>
      </c>
      <c r="C6" s="69">
        <f>SUM('SURF LOGEMENTS'!B36)</f>
        <v>0</v>
      </c>
      <c r="D6" s="70">
        <f>SUM('SURF LOGEMENTS'!C36)</f>
        <v>0</v>
      </c>
      <c r="E6" s="70">
        <f>SUM('SURF LOGEMENTS'!D36+'SURF LOGEMENTS'!E36)</f>
        <v>0</v>
      </c>
      <c r="F6" s="87">
        <f t="shared" si="0"/>
        <v>0</v>
      </c>
    </row>
    <row r="7" spans="2:6" ht="19.5" customHeight="1">
      <c r="B7" s="86" t="s">
        <v>50</v>
      </c>
      <c r="C7" s="69">
        <f>SUM('SURF LOGEMENTS'!B54)</f>
        <v>0</v>
      </c>
      <c r="D7" s="70">
        <f>SUM('SURF LOGEMENTS'!C54)</f>
        <v>0</v>
      </c>
      <c r="E7" s="70">
        <f>SUM('SURF LOGEMENTS'!D54+'SURF LOGEMENTS'!E54)</f>
        <v>0</v>
      </c>
      <c r="F7" s="87">
        <f t="shared" si="0"/>
        <v>0</v>
      </c>
    </row>
    <row r="8" spans="2:6" ht="19.5" customHeight="1">
      <c r="B8" s="86" t="s">
        <v>51</v>
      </c>
      <c r="C8" s="69">
        <f>SUM('SURF LOGEMENTS'!I18)</f>
        <v>0</v>
      </c>
      <c r="D8" s="70">
        <f>SUM('SURF LOGEMENTS'!J18)</f>
        <v>0</v>
      </c>
      <c r="E8" s="70">
        <f>SUM('SURF LOGEMENTS'!K18+'SURF LOGEMENTS'!L18)</f>
        <v>0</v>
      </c>
      <c r="F8" s="87">
        <f t="shared" si="0"/>
        <v>0</v>
      </c>
    </row>
    <row r="9" spans="2:6" ht="19.5" customHeight="1">
      <c r="B9" s="86" t="s">
        <v>52</v>
      </c>
      <c r="C9" s="69">
        <f>SUM('SURF LOGEMENTS'!I36)</f>
        <v>0</v>
      </c>
      <c r="D9" s="70">
        <f>SUM('SURF LOGEMENTS'!J36)</f>
        <v>0</v>
      </c>
      <c r="E9" s="70">
        <f>SUM('SURF LOGEMENTS'!K36+'SURF LOGEMENTS'!L36)</f>
        <v>0</v>
      </c>
      <c r="F9" s="87">
        <f t="shared" si="0"/>
        <v>0</v>
      </c>
    </row>
    <row r="10" spans="2:6" ht="19.5" customHeight="1">
      <c r="B10" s="86" t="s">
        <v>53</v>
      </c>
      <c r="C10" s="69">
        <f>SUM('SURF LOGEMENTS'!I54)</f>
        <v>0</v>
      </c>
      <c r="D10" s="70">
        <f>SUM('SURF LOGEMENTS'!J54)</f>
        <v>0</v>
      </c>
      <c r="E10" s="70">
        <f>SUM('SURF LOGEMENTS'!K54+'SURF LOGEMENTS'!L54)</f>
        <v>0</v>
      </c>
      <c r="F10" s="87">
        <f t="shared" si="0"/>
        <v>0</v>
      </c>
    </row>
    <row r="11" spans="2:6" ht="19.5" customHeight="1">
      <c r="B11" s="72" t="s">
        <v>54</v>
      </c>
      <c r="C11" s="73">
        <f>SUM(C5:C10)</f>
        <v>0</v>
      </c>
      <c r="D11" s="74">
        <f>SUM(D5:D10)</f>
        <v>0</v>
      </c>
      <c r="E11" s="74">
        <f>SUM(E5:E10)</f>
        <v>0</v>
      </c>
      <c r="F11" s="74">
        <f>SUM(F5:F10)</f>
        <v>0</v>
      </c>
    </row>
    <row r="12" spans="2:3" ht="19.5" customHeight="1">
      <c r="B12" s="75" t="s">
        <v>55</v>
      </c>
      <c r="C12" s="76">
        <f>IF(C11=0,0,H12)</f>
        <v>0</v>
      </c>
    </row>
    <row r="13" ht="19.5" customHeight="1"/>
    <row r="14" spans="1:7" ht="19.5" customHeight="1">
      <c r="A14" s="66" t="s">
        <v>41</v>
      </c>
      <c r="B14" s="66"/>
      <c r="C14" s="66"/>
      <c r="D14" s="66"/>
      <c r="E14" s="66"/>
      <c r="F14" s="66"/>
      <c r="G14" s="66"/>
    </row>
    <row r="15" ht="19.5" customHeight="1">
      <c r="A15" s="67" t="s">
        <v>56</v>
      </c>
    </row>
    <row r="16" spans="2:6" ht="19.5" customHeight="1">
      <c r="B16" s="68" t="s">
        <v>43</v>
      </c>
      <c r="C16" s="68" t="s">
        <v>44</v>
      </c>
      <c r="D16" s="68" t="s">
        <v>45</v>
      </c>
      <c r="E16" s="68" t="s">
        <v>46</v>
      </c>
      <c r="F16" s="68" t="s">
        <v>47</v>
      </c>
    </row>
    <row r="17" spans="2:7" ht="21.75" customHeight="1">
      <c r="B17" s="68" t="s">
        <v>48</v>
      </c>
      <c r="C17" s="69">
        <v>0</v>
      </c>
      <c r="D17" s="70">
        <v>0</v>
      </c>
      <c r="E17" s="70">
        <v>0</v>
      </c>
      <c r="F17" s="71">
        <f aca="true" t="shared" si="1" ref="F17:F22">IF(C17=0,0,D17+E17/2)</f>
        <v>0</v>
      </c>
      <c r="G17" s="77"/>
    </row>
    <row r="18" spans="2:7" ht="21" customHeight="1">
      <c r="B18" s="68" t="s">
        <v>49</v>
      </c>
      <c r="C18" s="69">
        <v>0</v>
      </c>
      <c r="D18" s="70">
        <v>0</v>
      </c>
      <c r="E18" s="70">
        <v>0</v>
      </c>
      <c r="F18" s="71">
        <f t="shared" si="1"/>
        <v>0</v>
      </c>
      <c r="G18" s="78"/>
    </row>
    <row r="19" spans="2:7" ht="21.75" customHeight="1">
      <c r="B19" s="68" t="s">
        <v>50</v>
      </c>
      <c r="C19" s="69">
        <v>0</v>
      </c>
      <c r="D19" s="70">
        <v>0</v>
      </c>
      <c r="E19" s="70">
        <v>0</v>
      </c>
      <c r="F19" s="71">
        <f t="shared" si="1"/>
        <v>0</v>
      </c>
      <c r="G19" s="67"/>
    </row>
    <row r="20" spans="2:6" ht="18.75" customHeight="1">
      <c r="B20" s="68" t="s">
        <v>51</v>
      </c>
      <c r="C20" s="69">
        <v>0</v>
      </c>
      <c r="D20" s="70">
        <f>80*C20</f>
        <v>0</v>
      </c>
      <c r="E20" s="70">
        <f>10*C20</f>
        <v>0</v>
      </c>
      <c r="F20" s="71">
        <f t="shared" si="1"/>
        <v>0</v>
      </c>
    </row>
    <row r="21" spans="2:6" ht="17.25" customHeight="1">
      <c r="B21" s="68" t="s">
        <v>52</v>
      </c>
      <c r="C21" s="69">
        <v>0</v>
      </c>
      <c r="D21" s="70">
        <f>C21*90</f>
        <v>0</v>
      </c>
      <c r="E21" s="70">
        <f>C21*20</f>
        <v>0</v>
      </c>
      <c r="F21" s="71">
        <f t="shared" si="1"/>
        <v>0</v>
      </c>
    </row>
    <row r="22" spans="2:6" ht="18" customHeight="1">
      <c r="B22" s="68" t="s">
        <v>53</v>
      </c>
      <c r="C22" s="69">
        <v>0</v>
      </c>
      <c r="D22" s="70">
        <v>0</v>
      </c>
      <c r="E22" s="70">
        <v>0</v>
      </c>
      <c r="F22" s="71">
        <f t="shared" si="1"/>
        <v>0</v>
      </c>
    </row>
    <row r="23" spans="2:6" ht="23.25" customHeight="1">
      <c r="B23" s="72" t="s">
        <v>54</v>
      </c>
      <c r="C23" s="73">
        <f>SUM(C17:C22)</f>
        <v>0</v>
      </c>
      <c r="D23" s="74">
        <f>SUM(D17:D22)</f>
        <v>0</v>
      </c>
      <c r="E23" s="74">
        <f>SUM(E17:E22)</f>
        <v>0</v>
      </c>
      <c r="F23" s="74">
        <f>IF(C23=0,0,SUM(F17:F22))</f>
        <v>0</v>
      </c>
    </row>
    <row r="24" spans="2:3" ht="24.75" customHeight="1">
      <c r="B24" s="75" t="s">
        <v>57</v>
      </c>
      <c r="C24" s="76">
        <f>IF(C23=0,0,"#REF !#REF !")</f>
        <v>0</v>
      </c>
    </row>
    <row r="27" spans="2:5" ht="12.75" customHeight="1">
      <c r="B27" s="79" t="s">
        <v>6</v>
      </c>
      <c r="C27" s="79" t="s">
        <v>58</v>
      </c>
      <c r="D27" s="78"/>
      <c r="E27" s="80"/>
    </row>
    <row r="28" spans="1:5" ht="18" customHeight="1">
      <c r="A28" s="81" t="s">
        <v>59</v>
      </c>
      <c r="B28" s="82">
        <v>0</v>
      </c>
      <c r="C28" s="82">
        <f>SUM(B28*55)</f>
        <v>0</v>
      </c>
      <c r="D28" s="83">
        <f>B28*C28</f>
        <v>0</v>
      </c>
      <c r="E28" s="83"/>
    </row>
    <row r="29" spans="1:5" ht="25.5" customHeight="1">
      <c r="A29" s="84" t="s">
        <v>60</v>
      </c>
      <c r="B29" s="82">
        <v>0</v>
      </c>
      <c r="C29" s="82">
        <f>SUM(B29*45)</f>
        <v>0</v>
      </c>
      <c r="D29" s="83"/>
      <c r="E29" s="83"/>
    </row>
    <row r="30" spans="1:5" ht="18" customHeight="1">
      <c r="A30" s="81" t="s">
        <v>61</v>
      </c>
      <c r="B30" s="35">
        <v>0</v>
      </c>
      <c r="C30" s="35">
        <f>SUM(B30*20)</f>
        <v>0</v>
      </c>
      <c r="D30" s="85"/>
      <c r="E30" s="85"/>
    </row>
    <row r="31" spans="1:5" ht="20.25" customHeight="1">
      <c r="A31" s="81" t="s">
        <v>62</v>
      </c>
      <c r="B31" s="35">
        <v>0</v>
      </c>
      <c r="C31" s="35">
        <v>0</v>
      </c>
      <c r="D31" s="78"/>
      <c r="E31" s="78"/>
    </row>
    <row r="32" spans="1:5" ht="19.5" customHeight="1">
      <c r="A32" s="81" t="s">
        <v>63</v>
      </c>
      <c r="B32" s="35">
        <v>0</v>
      </c>
      <c r="C32" s="35">
        <v>0</v>
      </c>
      <c r="D32" s="80"/>
      <c r="E32" s="78"/>
    </row>
  </sheetData>
  <sheetProtection selectLockedCells="1" selectUnlockedCells="1"/>
  <printOptions/>
  <pageMargins left="0.7875" right="0.7875" top="1.0527777777777778" bottom="0.5534722222222221" header="0.7875" footer="0.2881944444444444"/>
  <pageSetup horizontalDpi="300" verticalDpi="300" orientation="landscape" paperSize="9" r:id="rId1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ORSINI Catherine</dc:creator>
  <cp:keywords/>
  <dc:description/>
  <cp:lastModifiedBy>PERETTI Frédérique</cp:lastModifiedBy>
  <cp:lastPrinted>2018-11-30T13:35:55Z</cp:lastPrinted>
  <dcterms:created xsi:type="dcterms:W3CDTF">2014-12-15T14:22:24Z</dcterms:created>
  <dcterms:modified xsi:type="dcterms:W3CDTF">2022-03-23T09:03:49Z</dcterms:modified>
  <cp:category/>
  <cp:version/>
  <cp:contentType/>
  <cp:contentStatus/>
</cp:coreProperties>
</file>